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1C016049-F9D9-427C-9833-2290B00006A1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EAEPE_COG!$A$1:$H$88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73" i="1"/>
  <c r="G73" i="1"/>
  <c r="F73" i="1"/>
  <c r="E79" i="1"/>
  <c r="E80" i="1"/>
  <c r="E13" i="1" l="1"/>
  <c r="H79" i="1" l="1"/>
  <c r="H78" i="1"/>
  <c r="H77" i="1"/>
  <c r="H76" i="1"/>
  <c r="H70" i="1"/>
  <c r="H68" i="1"/>
  <c r="H62" i="1"/>
  <c r="H30" i="1"/>
  <c r="H29" i="1"/>
  <c r="H22" i="1"/>
  <c r="H13" i="1"/>
  <c r="G17" i="1"/>
  <c r="F17" i="1"/>
  <c r="D17" i="1"/>
  <c r="C17" i="1"/>
  <c r="E17" i="1" s="1"/>
  <c r="G27" i="1"/>
  <c r="F27" i="1"/>
  <c r="D27" i="1"/>
  <c r="E27" i="1" s="1"/>
  <c r="H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D73" i="1"/>
  <c r="C73" i="1"/>
  <c r="E73" i="1" s="1"/>
  <c r="G9" i="1"/>
  <c r="F9" i="1"/>
  <c r="D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E29" i="1"/>
  <c r="E28" i="1"/>
  <c r="H28" i="1" s="1"/>
  <c r="E26" i="1"/>
  <c r="H26" i="1" s="1"/>
  <c r="E25" i="1"/>
  <c r="H25" i="1" s="1"/>
  <c r="E24" i="1"/>
  <c r="H24" i="1" s="1"/>
  <c r="E23" i="1"/>
  <c r="H23" i="1" s="1"/>
  <c r="E22" i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G81" i="1" l="1"/>
  <c r="E37" i="1"/>
  <c r="H37" i="1" s="1"/>
  <c r="H17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<sst xmlns="http://schemas.openxmlformats.org/spreadsheetml/2006/main" count="88" uniqueCount="88">
  <si>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</si>
  <si>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</si>
  <si>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</si>
  <si>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</si>
  <si>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</si>
  <si>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</si>
  <si>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</si>
  <si>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</si>
  <si>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</si>
  <si>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</si>
  <si>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</si>
  <si>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</si>
  <si>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</si>
  <si>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</si>
  <si>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</si>
  <si>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</si>
  <si>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</si>
  <si>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</si>
  <si>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</si>
  <si>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</si>
  <si>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</si>
  <si>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</si>
  <si>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</si>
  <si>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</si>
  <si>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</si>
  <si>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</si>
  <si>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</si>
  <si>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</si>
  <si>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</si>
  <si>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</si>
  <si>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</si>
  <si>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</si>
  <si>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</si>
  <si>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</si>
  <si>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</si>
  <si>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</si>
  <si>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</si>
  <si>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</si>
  <si>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</si>
  <si>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</si>
  <si>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</si>
  <si>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</si>
  <si>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</si>
  <si>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</si>
  <si>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</si>
  <si>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</si>
  <si>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</si>
  <si>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</si>
  <si>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</si>
  <si>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</si>
  <si>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</si>
  <si>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</si>
  <si>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</si>
  <si>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</si>
  <si>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</si>
  <si>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</si>
  <si>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</si>
  <si>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</si>
  <si>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</si>
  <si>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</si>
  <si>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</si>
  <si>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</si>
  <si>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</si>
  <si>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</si>
  <si>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</si>
  <si>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</si>
  <si>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</si>
  <si>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</si>
  <si>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</si>
  <si>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</si>
  <si>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</si>
  <si>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</si>
  <si>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</si>
  <si>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</si>
  <si>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</si>
  <si>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</si>
  <si>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</si>
  <si>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</si>
  <si>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</si>
  <si>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</si>
  <si>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</si>
  <si>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</si>
  <si>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</si>
  <si>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</si>
  <si>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</si>
  <si>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</si>
  <si>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</si>
  <si>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1ero. enero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</si>
</sst>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5" fontId="5" fillId="0" borderId="14" xfId="1" applyNumberFormat="1" applyFont="1" applyFill="1" applyBorder="1" applyAlignment="1" applyProtection="1">
      <alignment horizontal="right" vertical="center"/>
      <protection locked="0"/>
    </xf>
    <xf numFmtId="165" fontId="5" fillId="0" borderId="9" xfId="1" applyNumberFormat="1" applyFont="1" applyFill="1" applyBorder="1" applyAlignment="1" applyProtection="1">
      <alignment horizontal="right" vertical="center"/>
      <protection locked="0"/>
    </xf>
    <xf numFmtId="165" fontId="5" fillId="0" borderId="11" xfId="1" applyNumberFormat="1" applyFont="1" applyFill="1" applyBorder="1" applyAlignment="1" applyProtection="1">
      <alignment horizontal="right" vertical="center"/>
      <protection locked="0"/>
    </xf>
    <xf numFmtId="165" fontId="5" fillId="0" borderId="10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9" xfId="1" applyNumberFormat="1" applyFont="1" applyFill="1" applyBorder="1" applyAlignment="1" applyProtection="1">
      <alignment horizontal="right" vertical="center"/>
    </xf>
    <xf numFmtId="165" fontId="5" fillId="0" borderId="9" xfId="1" applyNumberFormat="1" applyFont="1" applyFill="1" applyBorder="1" applyAlignment="1" applyProtection="1">
      <alignment horizontal="right" vertical="center"/>
    </xf>
    <xf numFmtId="165" fontId="5" fillId="0" borderId="10" xfId="1" applyNumberFormat="1" applyFont="1" applyFill="1" applyBorder="1" applyAlignment="1" applyProtection="1">
      <alignment horizontal="right" vertical="center"/>
    </xf>
    <xf numFmtId="165" fontId="5" fillId="0" borderId="14" xfId="1" applyNumberFormat="1" applyFont="1" applyFill="1" applyBorder="1" applyAlignment="1" applyProtection="1">
      <alignment horizontal="right" vertical="center"/>
    </xf>
    <xf numFmtId="165" fontId="5" fillId="0" borderId="11" xfId="1" applyNumberFormat="1" applyFont="1" applyFill="1" applyBorder="1" applyAlignment="1" applyProtection="1">
      <alignment horizontal="right" vertical="center"/>
    </xf>
    <xf numFmtId="165" fontId="4" fillId="0" borderId="13" xfId="0" applyNumberFormat="1" applyFont="1" applyBorder="1"/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80" zoomScaleNormal="80" workbookViewId="0">
      <selection activeCell="C85" sqref="C85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22.85546875" style="1" customWidth="1"/>
    <col min="4" max="4" width="20.42578125" style="1" customWidth="1"/>
    <col min="5" max="5" width="18.5703125" style="1" customWidth="1"/>
    <col min="6" max="6" width="18" style="1" customWidth="1"/>
    <col min="7" max="7" width="17.28515625" style="1" customWidth="1"/>
    <col min="8" max="8" width="20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5" t="s">
        <v>86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ht="12.75" thickBot="1" x14ac:dyDescent="0.25">
      <c r="B5" s="31" t="s">
        <v>87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7" t="s">
        <v>4</v>
      </c>
      <c r="D6" s="38"/>
      <c r="E6" s="38"/>
      <c r="F6" s="38"/>
      <c r="G6" s="39"/>
      <c r="H6" s="40" t="s">
        <v>5</v>
      </c>
    </row>
    <row r="7" spans="2:9" ht="24.75" thickBot="1" x14ac:dyDescent="0.25">
      <c r="B7" s="35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1"/>
    </row>
    <row r="8" spans="2:9" ht="15.75" customHeight="1" thickBot="1" x14ac:dyDescent="0.25">
      <c r="B8" s="36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81000000</v>
      </c>
      <c r="D9" s="16">
        <f>SUM(D10:D16)</f>
        <v>870277.47</v>
      </c>
      <c r="E9" s="16">
        <f t="shared" ref="E9:E26" si="0">C9+D9</f>
        <v>81870277.469999999</v>
      </c>
      <c r="F9" s="16">
        <f>SUM(F10:F16)</f>
        <v>55673394.010000005</v>
      </c>
      <c r="G9" s="16">
        <f>SUM(G10:G16)</f>
        <v>55223151.890000001</v>
      </c>
      <c r="H9" s="16">
        <f t="shared" ref="H9:H40" si="1">E9-F9</f>
        <v>26196883.459999993</v>
      </c>
    </row>
    <row r="10" spans="2:9" ht="12" customHeight="1" x14ac:dyDescent="0.2">
      <c r="B10" s="11" t="s">
        <v>14</v>
      </c>
      <c r="C10" s="12">
        <v>27488730</v>
      </c>
      <c r="D10" s="13">
        <v>114036.3</v>
      </c>
      <c r="E10" s="18">
        <f t="shared" si="0"/>
        <v>27602766.300000001</v>
      </c>
      <c r="F10" s="12">
        <v>20475798.43</v>
      </c>
      <c r="G10" s="12">
        <v>20475798.43</v>
      </c>
      <c r="H10" s="20">
        <f t="shared" si="1"/>
        <v>7126967.870000001</v>
      </c>
    </row>
    <row r="11" spans="2:9" ht="12" customHeight="1" x14ac:dyDescent="0.2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2" customHeight="1" x14ac:dyDescent="0.2">
      <c r="B12" s="11" t="s">
        <v>16</v>
      </c>
      <c r="C12" s="12">
        <v>25060515</v>
      </c>
      <c r="D12" s="13">
        <v>583393.30000000005</v>
      </c>
      <c r="E12" s="18">
        <f t="shared" si="0"/>
        <v>25643908.300000001</v>
      </c>
      <c r="F12" s="12">
        <v>14235963.880000001</v>
      </c>
      <c r="G12" s="12">
        <v>14235963.880000001</v>
      </c>
      <c r="H12" s="20">
        <f t="shared" si="1"/>
        <v>11407944.42</v>
      </c>
    </row>
    <row r="13" spans="2:9" ht="12" customHeight="1" x14ac:dyDescent="0.2">
      <c r="B13" s="11" t="s">
        <v>17</v>
      </c>
      <c r="C13" s="12">
        <v>11985520</v>
      </c>
      <c r="D13" s="13">
        <v>48907.32</v>
      </c>
      <c r="E13" s="18">
        <f>C13+D13</f>
        <v>12034427.32</v>
      </c>
      <c r="F13" s="12">
        <v>8881399.1300000008</v>
      </c>
      <c r="G13" s="12">
        <v>8681291.5199999996</v>
      </c>
      <c r="H13" s="20">
        <f t="shared" si="1"/>
        <v>3153028.1899999995</v>
      </c>
    </row>
    <row r="14" spans="2:9" ht="12" customHeight="1" x14ac:dyDescent="0.2">
      <c r="B14" s="11" t="s">
        <v>18</v>
      </c>
      <c r="C14" s="12">
        <v>15205858</v>
      </c>
      <c r="D14" s="13">
        <v>1065936.27</v>
      </c>
      <c r="E14" s="18">
        <f t="shared" si="0"/>
        <v>16271794.27</v>
      </c>
      <c r="F14" s="12">
        <v>11819732.57</v>
      </c>
      <c r="G14" s="12">
        <v>11569598.060000001</v>
      </c>
      <c r="H14" s="20">
        <f t="shared" si="1"/>
        <v>4452061.6999999993</v>
      </c>
    </row>
    <row r="15" spans="2:9" ht="12" customHeight="1" x14ac:dyDescent="0.2">
      <c r="B15" s="11" t="s">
        <v>19</v>
      </c>
      <c r="C15" s="12">
        <v>951377</v>
      </c>
      <c r="D15" s="13">
        <v>-941995.72</v>
      </c>
      <c r="E15" s="18">
        <f t="shared" si="0"/>
        <v>9381.2800000000279</v>
      </c>
      <c r="F15" s="12">
        <v>0</v>
      </c>
      <c r="G15" s="12">
        <v>0</v>
      </c>
      <c r="H15" s="20">
        <f t="shared" si="1"/>
        <v>9381.2800000000279</v>
      </c>
    </row>
    <row r="16" spans="2:9" ht="12" customHeight="1" x14ac:dyDescent="0.2">
      <c r="B16" s="11" t="s">
        <v>20</v>
      </c>
      <c r="C16" s="12">
        <v>308000</v>
      </c>
      <c r="D16" s="13">
        <v>0</v>
      </c>
      <c r="E16" s="18">
        <f t="shared" si="0"/>
        <v>308000</v>
      </c>
      <c r="F16" s="12">
        <v>260500</v>
      </c>
      <c r="G16" s="12">
        <v>260500</v>
      </c>
      <c r="H16" s="20">
        <f t="shared" si="1"/>
        <v>47500</v>
      </c>
    </row>
    <row r="17" spans="2:8" ht="24" customHeight="1" x14ac:dyDescent="0.2">
      <c r="B17" s="6" t="s">
        <v>21</v>
      </c>
      <c r="C17" s="16">
        <f>SUM(C18:C26)</f>
        <v>14691470</v>
      </c>
      <c r="D17" s="16">
        <f>SUM(D18:D26)</f>
        <v>-1139619.3699999999</v>
      </c>
      <c r="E17" s="16">
        <f t="shared" si="0"/>
        <v>13551850.630000001</v>
      </c>
      <c r="F17" s="16">
        <f>SUM(F18:F26)</f>
        <v>8410960.9899999984</v>
      </c>
      <c r="G17" s="16">
        <f>SUM(G18:G26)</f>
        <v>8410960.9899999984</v>
      </c>
      <c r="H17" s="16">
        <f t="shared" si="1"/>
        <v>5140889.6400000025</v>
      </c>
    </row>
    <row r="18" spans="2:8" ht="24" x14ac:dyDescent="0.2">
      <c r="B18" s="9" t="s">
        <v>22</v>
      </c>
      <c r="C18" s="12">
        <v>2440000</v>
      </c>
      <c r="D18" s="13">
        <v>-274748.15000000002</v>
      </c>
      <c r="E18" s="18">
        <f t="shared" si="0"/>
        <v>2165251.85</v>
      </c>
      <c r="F18" s="12">
        <v>1178415.32</v>
      </c>
      <c r="G18" s="12">
        <v>1178415.32</v>
      </c>
      <c r="H18" s="20">
        <f t="shared" si="1"/>
        <v>986836.53</v>
      </c>
    </row>
    <row r="19" spans="2:8" ht="12" customHeight="1" x14ac:dyDescent="0.2">
      <c r="B19" s="9" t="s">
        <v>23</v>
      </c>
      <c r="C19" s="12">
        <v>5799000</v>
      </c>
      <c r="D19" s="13">
        <v>-932675.16</v>
      </c>
      <c r="E19" s="18">
        <f t="shared" si="0"/>
        <v>4866324.84</v>
      </c>
      <c r="F19" s="12">
        <v>3283686.44</v>
      </c>
      <c r="G19" s="12">
        <v>3283686.44</v>
      </c>
      <c r="H19" s="20">
        <f t="shared" si="1"/>
        <v>1582638.4</v>
      </c>
    </row>
    <row r="20" spans="2:8" ht="12" customHeight="1" x14ac:dyDescent="0.2">
      <c r="B20" s="9" t="s">
        <v>24</v>
      </c>
      <c r="C20" s="12">
        <v>5000</v>
      </c>
      <c r="D20" s="13">
        <v>625649.53</v>
      </c>
      <c r="E20" s="18">
        <f t="shared" si="0"/>
        <v>630649.53</v>
      </c>
      <c r="F20" s="12">
        <v>31048.15</v>
      </c>
      <c r="G20" s="12">
        <v>31048.15</v>
      </c>
      <c r="H20" s="20">
        <f t="shared" si="1"/>
        <v>599601.38</v>
      </c>
    </row>
    <row r="21" spans="2:8" ht="12" customHeight="1" x14ac:dyDescent="0.2">
      <c r="B21" s="9" t="s">
        <v>25</v>
      </c>
      <c r="C21" s="12">
        <v>2080500</v>
      </c>
      <c r="D21" s="13">
        <v>-588430.29</v>
      </c>
      <c r="E21" s="18">
        <f t="shared" si="0"/>
        <v>1492069.71</v>
      </c>
      <c r="F21" s="12">
        <v>778833.84</v>
      </c>
      <c r="G21" s="12">
        <v>778833.84</v>
      </c>
      <c r="H21" s="20">
        <f t="shared" si="1"/>
        <v>713235.87</v>
      </c>
    </row>
    <row r="22" spans="2:8" ht="12" customHeight="1" x14ac:dyDescent="0.2">
      <c r="B22" s="9" t="s">
        <v>26</v>
      </c>
      <c r="C22" s="12">
        <v>626970</v>
      </c>
      <c r="D22" s="13">
        <v>-102437.12</v>
      </c>
      <c r="E22" s="18">
        <f t="shared" si="0"/>
        <v>524532.88</v>
      </c>
      <c r="F22" s="12">
        <v>319195.02</v>
      </c>
      <c r="G22" s="12">
        <v>319195.02</v>
      </c>
      <c r="H22" s="20">
        <f t="shared" si="1"/>
        <v>205337.86</v>
      </c>
    </row>
    <row r="23" spans="2:8" ht="12" customHeight="1" x14ac:dyDescent="0.2">
      <c r="B23" s="9" t="s">
        <v>27</v>
      </c>
      <c r="C23" s="12">
        <v>2123000</v>
      </c>
      <c r="D23" s="13">
        <v>7118.6</v>
      </c>
      <c r="E23" s="18">
        <f t="shared" si="0"/>
        <v>2130118.6</v>
      </c>
      <c r="F23" s="12">
        <v>1587914.8</v>
      </c>
      <c r="G23" s="12">
        <v>1587914.8</v>
      </c>
      <c r="H23" s="20">
        <f t="shared" si="1"/>
        <v>542203.80000000005</v>
      </c>
    </row>
    <row r="24" spans="2:8" ht="12" customHeight="1" x14ac:dyDescent="0.2">
      <c r="B24" s="9" t="s">
        <v>28</v>
      </c>
      <c r="C24" s="12">
        <v>432000</v>
      </c>
      <c r="D24" s="13">
        <v>-51966.720000000001</v>
      </c>
      <c r="E24" s="18">
        <f t="shared" si="0"/>
        <v>380033.28000000003</v>
      </c>
      <c r="F24" s="12">
        <v>306970.38</v>
      </c>
      <c r="G24" s="12">
        <v>306970.38</v>
      </c>
      <c r="H24" s="20">
        <f t="shared" si="1"/>
        <v>73062.900000000023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1185000</v>
      </c>
      <c r="D26" s="13">
        <v>177869.94</v>
      </c>
      <c r="E26" s="18">
        <f t="shared" si="0"/>
        <v>1362869.94</v>
      </c>
      <c r="F26" s="12">
        <v>924897.04</v>
      </c>
      <c r="G26" s="12">
        <v>924897.04</v>
      </c>
      <c r="H26" s="20">
        <f t="shared" si="1"/>
        <v>437972.89999999991</v>
      </c>
    </row>
    <row r="27" spans="2:8" ht="20.100000000000001" customHeight="1" x14ac:dyDescent="0.2">
      <c r="B27" s="6" t="s">
        <v>31</v>
      </c>
      <c r="C27" s="16">
        <f>SUM(C28:C36)</f>
        <v>25841160</v>
      </c>
      <c r="D27" s="16">
        <f>SUM(D28:D36)</f>
        <v>5268005.8099999996</v>
      </c>
      <c r="E27" s="16">
        <f>D27+C27</f>
        <v>31109165.809999999</v>
      </c>
      <c r="F27" s="16">
        <f>SUM(F28:F36)</f>
        <v>20177033.119999997</v>
      </c>
      <c r="G27" s="16">
        <f>SUM(G28:G36)</f>
        <v>20160561.119999997</v>
      </c>
      <c r="H27" s="16">
        <f t="shared" si="1"/>
        <v>10932132.690000001</v>
      </c>
    </row>
    <row r="28" spans="2:8" x14ac:dyDescent="0.2">
      <c r="B28" s="9" t="s">
        <v>32</v>
      </c>
      <c r="C28" s="12">
        <v>2982000</v>
      </c>
      <c r="D28" s="13">
        <v>-18225.330000000002</v>
      </c>
      <c r="E28" s="18">
        <f t="shared" ref="E28:E36" si="2">C28+D28</f>
        <v>2963774.67</v>
      </c>
      <c r="F28" s="12">
        <v>1731262.08</v>
      </c>
      <c r="G28" s="12">
        <v>1731262.08</v>
      </c>
      <c r="H28" s="20">
        <f t="shared" si="1"/>
        <v>1232512.5899999999</v>
      </c>
    </row>
    <row r="29" spans="2:8" x14ac:dyDescent="0.2">
      <c r="B29" s="9" t="s">
        <v>33</v>
      </c>
      <c r="C29" s="12">
        <v>4859500</v>
      </c>
      <c r="D29" s="13">
        <v>1113860.76</v>
      </c>
      <c r="E29" s="18">
        <f t="shared" si="2"/>
        <v>5973360.7599999998</v>
      </c>
      <c r="F29" s="12">
        <v>3964908.1</v>
      </c>
      <c r="G29" s="12">
        <v>3964908.1</v>
      </c>
      <c r="H29" s="20">
        <f t="shared" si="1"/>
        <v>2008452.6599999997</v>
      </c>
    </row>
    <row r="30" spans="2:8" ht="12" customHeight="1" x14ac:dyDescent="0.2">
      <c r="B30" s="9" t="s">
        <v>34</v>
      </c>
      <c r="C30" s="12">
        <v>7041148</v>
      </c>
      <c r="D30" s="13">
        <v>3160876.06</v>
      </c>
      <c r="E30" s="18">
        <f t="shared" si="2"/>
        <v>10202024.060000001</v>
      </c>
      <c r="F30" s="12">
        <v>7133803.6799999997</v>
      </c>
      <c r="G30" s="12">
        <v>7133803.6799999997</v>
      </c>
      <c r="H30" s="20">
        <f t="shared" si="1"/>
        <v>3068220.3800000008</v>
      </c>
    </row>
    <row r="31" spans="2:8" x14ac:dyDescent="0.2">
      <c r="B31" s="9" t="s">
        <v>35</v>
      </c>
      <c r="C31" s="12">
        <v>1125000</v>
      </c>
      <c r="D31" s="13">
        <v>-270177.57</v>
      </c>
      <c r="E31" s="18">
        <f t="shared" si="2"/>
        <v>854822.42999999993</v>
      </c>
      <c r="F31" s="12">
        <v>763488.48</v>
      </c>
      <c r="G31" s="12">
        <v>763488.48</v>
      </c>
      <c r="H31" s="20">
        <f t="shared" si="1"/>
        <v>91333.949999999953</v>
      </c>
    </row>
    <row r="32" spans="2:8" ht="24" x14ac:dyDescent="0.2">
      <c r="B32" s="9" t="s">
        <v>36</v>
      </c>
      <c r="C32" s="12">
        <v>3823200</v>
      </c>
      <c r="D32" s="13">
        <v>-281409.46000000002</v>
      </c>
      <c r="E32" s="18">
        <f t="shared" si="2"/>
        <v>3541790.54</v>
      </c>
      <c r="F32" s="12">
        <v>2461643.92</v>
      </c>
      <c r="G32" s="12">
        <v>2461643.92</v>
      </c>
      <c r="H32" s="20">
        <f t="shared" si="1"/>
        <v>1080146.6200000001</v>
      </c>
    </row>
    <row r="33" spans="2:8" x14ac:dyDescent="0.2">
      <c r="B33" s="9" t="s">
        <v>37</v>
      </c>
      <c r="C33" s="12">
        <v>2411640</v>
      </c>
      <c r="D33" s="13">
        <v>746921.41</v>
      </c>
      <c r="E33" s="18">
        <f t="shared" si="2"/>
        <v>3158561.41</v>
      </c>
      <c r="F33" s="12">
        <v>1485838.45</v>
      </c>
      <c r="G33" s="12">
        <v>1485838.45</v>
      </c>
      <c r="H33" s="20">
        <f t="shared" si="1"/>
        <v>1672722.9600000002</v>
      </c>
    </row>
    <row r="34" spans="2:8" x14ac:dyDescent="0.2">
      <c r="B34" s="9" t="s">
        <v>38</v>
      </c>
      <c r="C34" s="12">
        <v>803000</v>
      </c>
      <c r="D34" s="13">
        <v>-186410.78</v>
      </c>
      <c r="E34" s="18">
        <f t="shared" si="2"/>
        <v>616589.22</v>
      </c>
      <c r="F34" s="12">
        <v>459453.99</v>
      </c>
      <c r="G34" s="12">
        <v>459453.99</v>
      </c>
      <c r="H34" s="20">
        <f t="shared" si="1"/>
        <v>157135.22999999998</v>
      </c>
    </row>
    <row r="35" spans="2:8" x14ac:dyDescent="0.2">
      <c r="B35" s="9" t="s">
        <v>39</v>
      </c>
      <c r="C35" s="12">
        <v>2775672</v>
      </c>
      <c r="D35" s="13">
        <v>1015120.72</v>
      </c>
      <c r="E35" s="18">
        <f t="shared" si="2"/>
        <v>3790792.7199999997</v>
      </c>
      <c r="F35" s="12">
        <v>2176634.42</v>
      </c>
      <c r="G35" s="12">
        <v>2160162.42</v>
      </c>
      <c r="H35" s="20">
        <f t="shared" si="1"/>
        <v>1614158.2999999998</v>
      </c>
    </row>
    <row r="36" spans="2:8" x14ac:dyDescent="0.2">
      <c r="B36" s="9" t="s">
        <v>40</v>
      </c>
      <c r="C36" s="12">
        <v>20000</v>
      </c>
      <c r="D36" s="13">
        <v>-12550</v>
      </c>
      <c r="E36" s="18">
        <f t="shared" si="2"/>
        <v>7450</v>
      </c>
      <c r="F36" s="12">
        <v>0</v>
      </c>
      <c r="G36" s="12">
        <v>0</v>
      </c>
      <c r="H36" s="20">
        <f t="shared" si="1"/>
        <v>7450</v>
      </c>
    </row>
    <row r="37" spans="2:8" ht="20.100000000000001" customHeight="1" x14ac:dyDescent="0.2">
      <c r="B37" s="7" t="s">
        <v>41</v>
      </c>
      <c r="C37" s="16">
        <f>SUM(C38:C46)</f>
        <v>86369819.260000005</v>
      </c>
      <c r="D37" s="16">
        <f>SUM(D38:D46)</f>
        <v>15858182</v>
      </c>
      <c r="E37" s="16">
        <f>C37+D37</f>
        <v>102228001.26000001</v>
      </c>
      <c r="F37" s="16">
        <f>SUM(F38:F46)</f>
        <v>72092038.310000002</v>
      </c>
      <c r="G37" s="16">
        <f>SUM(G38:G46)</f>
        <v>72088254.319999993</v>
      </c>
      <c r="H37" s="16">
        <f t="shared" si="1"/>
        <v>30135962.950000003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80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86369819.260000005</v>
      </c>
      <c r="D41" s="13">
        <v>15858182</v>
      </c>
      <c r="E41" s="18">
        <f t="shared" si="3"/>
        <v>102228001.26000001</v>
      </c>
      <c r="F41" s="12">
        <v>72092038.310000002</v>
      </c>
      <c r="G41" s="12">
        <v>72088254.319999993</v>
      </c>
      <c r="H41" s="20">
        <f t="shared" ref="H41:H72" si="4">E41-F41</f>
        <v>30135962.950000003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1078120.56</v>
      </c>
      <c r="D47" s="16">
        <f>SUM(D48:D56)</f>
        <v>-361828.55999999994</v>
      </c>
      <c r="E47" s="16">
        <f t="shared" si="3"/>
        <v>716292.00000000012</v>
      </c>
      <c r="F47" s="16">
        <f>SUM(F48:F56)</f>
        <v>484156.97</v>
      </c>
      <c r="G47" s="16">
        <f>SUM(G48:G56)</f>
        <v>484156.97</v>
      </c>
      <c r="H47" s="16">
        <f t="shared" si="4"/>
        <v>232135.03000000014</v>
      </c>
    </row>
    <row r="48" spans="2:8" x14ac:dyDescent="0.2">
      <c r="B48" s="9" t="s">
        <v>52</v>
      </c>
      <c r="C48" s="12">
        <v>828120.56</v>
      </c>
      <c r="D48" s="13">
        <v>-557468.92000000004</v>
      </c>
      <c r="E48" s="18">
        <f t="shared" si="3"/>
        <v>270651.64</v>
      </c>
      <c r="F48" s="12">
        <v>256041.21</v>
      </c>
      <c r="G48" s="12">
        <v>256041.21</v>
      </c>
      <c r="H48" s="20">
        <f t="shared" si="4"/>
        <v>14610.430000000022</v>
      </c>
    </row>
    <row r="49" spans="2:8" x14ac:dyDescent="0.2">
      <c r="B49" s="9" t="s">
        <v>53</v>
      </c>
      <c r="C49" s="12">
        <v>70000</v>
      </c>
      <c r="D49" s="13">
        <v>-41843.31</v>
      </c>
      <c r="E49" s="18">
        <f t="shared" si="3"/>
        <v>28156.690000000002</v>
      </c>
      <c r="F49" s="12">
        <v>26756.69</v>
      </c>
      <c r="G49" s="12">
        <v>26756.69</v>
      </c>
      <c r="H49" s="20">
        <f t="shared" si="4"/>
        <v>1400.0000000000036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167000</v>
      </c>
      <c r="D53" s="13">
        <v>221947.67</v>
      </c>
      <c r="E53" s="18">
        <f t="shared" si="3"/>
        <v>388947.67000000004</v>
      </c>
      <c r="F53" s="12">
        <v>172823.07</v>
      </c>
      <c r="G53" s="12">
        <v>172823.07</v>
      </c>
      <c r="H53" s="20">
        <f t="shared" si="4"/>
        <v>216124.60000000003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13000</v>
      </c>
      <c r="D56" s="13">
        <v>15536</v>
      </c>
      <c r="E56" s="18">
        <f t="shared" si="3"/>
        <v>28536</v>
      </c>
      <c r="F56" s="12">
        <v>28536</v>
      </c>
      <c r="G56" s="12">
        <v>28536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12781027.869999999</v>
      </c>
      <c r="E57" s="16">
        <f t="shared" si="3"/>
        <v>12781027.869999999</v>
      </c>
      <c r="F57" s="16">
        <f>SUM(F58:F60)</f>
        <v>11264132.630000001</v>
      </c>
      <c r="G57" s="16">
        <f>SUM(G58:G60)</f>
        <v>11264132.630000001</v>
      </c>
      <c r="H57" s="16">
        <f t="shared" si="4"/>
        <v>1516895.2399999984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12781027.869999999</v>
      </c>
      <c r="E59" s="18">
        <f t="shared" si="3"/>
        <v>12781027.869999999</v>
      </c>
      <c r="F59" s="12">
        <v>11264132.630000001</v>
      </c>
      <c r="G59" s="12">
        <v>11264132.630000001</v>
      </c>
      <c r="H59" s="18">
        <f t="shared" si="4"/>
        <v>1516895.2399999984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ref="H74:H81" si="5">E74-F74</f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>E80-F80</f>
        <v>0</v>
      </c>
    </row>
    <row r="81" spans="2:8" ht="12.75" thickBot="1" x14ac:dyDescent="0.25">
      <c r="B81" s="8" t="s">
        <v>85</v>
      </c>
      <c r="C81" s="22">
        <f>SUM(C73,C69,C61,C57,C47,C27,C37,C17,C9)</f>
        <v>208980569.81999999</v>
      </c>
      <c r="D81" s="22">
        <f>SUM(D73,D69,D61,D57,D47,D37,D27,D17,D9)</f>
        <v>33276045.219999995</v>
      </c>
      <c r="E81" s="22">
        <f>C81+D81</f>
        <v>242256615.03999999</v>
      </c>
      <c r="F81" s="22">
        <f>SUM(F73,F69,F61,F57,F47,F37,F17,F27,F9)</f>
        <v>168101716.02999997</v>
      </c>
      <c r="G81" s="22">
        <f>SUM(G73,G69,G61,G57,G47,G37,G27,G17,G9)</f>
        <v>167631217.91999999</v>
      </c>
      <c r="H81" s="22">
        <f t="shared" si="5"/>
        <v>74154899.01000002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ht="21.75" customHeight="1" x14ac:dyDescent="0.2">
      <c r="B89" s="24"/>
      <c r="C89" s="24"/>
      <c r="D89" s="24"/>
      <c r="E89" s="24"/>
      <c r="F89" s="24"/>
      <c r="G89" s="24"/>
      <c r="H89" s="24"/>
    </row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IKGfEoqWI1kAZiTZ0UZSAYfbbWEKrLiXyUB9pTQg72ESfwS9uOEduVFG6pvX7TvCJUjO//WPMoF/JMrbTxrAeA==" saltValue="xNhxml91lzycLaY9qLCXHA==" spinCount="100000" sheet="1" formatCells="0" formatColumns="0" formatRows="0"/>
  <mergeCells count="8">
    <mergeCell ref="B89:H89"/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2026-10-13T19:15:36Z</cp:lastPrinted>
  <dcterms:created xsi:type="dcterms:W3CDTF">2019-12-04T16:22:52Z</dcterms:created>
  <dcterms:modified xsi:type="dcterms:W3CDTF">2026-10-13T19:18:19Z</dcterms:modified>
</cp:coreProperties>
</file>